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22" i="1" l="1"/>
  <c r="L22" i="1" s="1"/>
  <c r="K21" i="1"/>
  <c r="L21" i="1" s="1"/>
  <c r="L20" i="1"/>
  <c r="K20" i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L12" i="1"/>
  <c r="K12" i="1"/>
  <c r="K11" i="1"/>
  <c r="L11" i="1" s="1"/>
  <c r="K10" i="1"/>
  <c r="L10" i="1" s="1"/>
  <c r="K9" i="1"/>
  <c r="L9" i="1" s="1"/>
  <c r="K8" i="1"/>
  <c r="L8" i="1" s="1"/>
  <c r="K7" i="1"/>
  <c r="L7" i="1" s="1"/>
  <c r="L23" i="1" l="1"/>
  <c r="L24" i="1" s="1"/>
</calcChain>
</file>

<file path=xl/sharedStrings.xml><?xml version="1.0" encoding="utf-8"?>
<sst xmlns="http://schemas.openxmlformats.org/spreadsheetml/2006/main" count="137" uniqueCount="96">
  <si>
    <t>№ п.п.</t>
  </si>
  <si>
    <t>Наименование товара</t>
  </si>
  <si>
    <t>Eд.изм</t>
  </si>
  <si>
    <t>Адрес поставки</t>
  </si>
  <si>
    <t>шт</t>
  </si>
  <si>
    <t>Требуемые сроки поставки:</t>
  </si>
  <si>
    <t>Транспортировка товара:</t>
  </si>
  <si>
    <t>Особые условия</t>
  </si>
  <si>
    <t>Гарантийные обязательства</t>
  </si>
  <si>
    <t>Инициатор закупки:</t>
  </si>
  <si>
    <t>В т.ч. НДС</t>
  </si>
  <si>
    <t xml:space="preserve">Срок службы </t>
  </si>
  <si>
    <t>Сроки выполнения работ:</t>
  </si>
  <si>
    <t>Контактное лицо по тех. вопросам</t>
  </si>
  <si>
    <t>количество</t>
  </si>
  <si>
    <t>Начальная (максимальная) сумма без НДС, включая стоимость тары и доставку, рубли РФ</t>
  </si>
  <si>
    <t>Начальная (максимальная) сумма в том числе НДС, включая стоимость тары и доставку, рубли РФ</t>
  </si>
  <si>
    <t>Форма 3 ТЕХНИКО-КОММЕРЧЕСКОЕ ПРЕДЛОЖЕНИЕ</t>
  </si>
  <si>
    <t>Приложение к Заявке на участие в Открытом запросе котировок от «___» __________ 20___ г. № ______</t>
  </si>
  <si>
    <t>ТЕХНИКО-КОММЕРЧЕСКОЕ ПРЕДЛОЖЕНИЕ</t>
  </si>
  <si>
    <t>Предложение Претендента</t>
  </si>
  <si>
    <t>цена за единицу измерения без НДС, включая стоимость тары и доставку, рубли РФ</t>
  </si>
  <si>
    <t>сумма без НДС, включая стоимость тары и доставку, рубли РФ</t>
  </si>
  <si>
    <t xml:space="preserve"> </t>
  </si>
  <si>
    <r>
      <rPr>
        <b/>
        <sz val="11"/>
        <color theme="1"/>
        <rFont val="Calibri"/>
        <family val="2"/>
        <charset val="204"/>
        <scheme val="minor"/>
      </rPr>
      <t xml:space="preserve">Цена договора  составляет: </t>
    </r>
    <r>
      <rPr>
        <sz val="11"/>
        <color theme="1"/>
        <rFont val="Calibri"/>
        <family val="2"/>
        <charset val="204"/>
        <scheme val="minor"/>
      </rPr>
      <t xml:space="preserve">                        руб. (с НДС, без НДС, НДС не облагается - указать необходимое).</t>
    </r>
  </si>
  <si>
    <t>Сумма в том числе НДС, включая стоимость тары и доставку, рубли РФ</t>
  </si>
  <si>
    <t>Начальная (максимальная) цена за единицу измерения без НДС, включая стоимость тары и доставку, рубли РФ</t>
  </si>
  <si>
    <t>Артикул</t>
  </si>
  <si>
    <t>Производитель</t>
  </si>
  <si>
    <t>Шкаф серверный</t>
  </si>
  <si>
    <t>Описание</t>
  </si>
  <si>
    <t>Страна происхождения товара</t>
  </si>
  <si>
    <t>Лоток кабельный</t>
  </si>
  <si>
    <t>Лоток кабельный перфорированный (короб) 500 х 50 мм  металлический предназначен для прокладки кабелей в местах прохождения основной трассы</t>
  </si>
  <si>
    <t>м</t>
  </si>
  <si>
    <t>Спуск кабельный</t>
  </si>
  <si>
    <t>Спуск кабельной трассы внешний плавный 90 град, ширина 300 мм. Предназначен для отвода кабеля от основной трассы и ввода в серверный шкаф</t>
  </si>
  <si>
    <t>7955.110</t>
  </si>
  <si>
    <t>Блок распределения питания</t>
  </si>
  <si>
    <t>Блок электрических розеток Zhuko</t>
  </si>
  <si>
    <t>Блок розеток в шкаф 19"
- высота блока розеток 1U 
- монтаж горизонтальный
- количество розеток - 5-7 евророзеток Zhuko с заземлением (DIN49440 Socket Schuko)
- подключение - розетка С13</t>
  </si>
  <si>
    <t>Плитка фальшпола вентилляционная</t>
  </si>
  <si>
    <t>Патч-панель UTP на 24 порта 1U</t>
  </si>
  <si>
    <t>Кабель SF 9/125 для помещений 24 волокна</t>
  </si>
  <si>
    <t>Кабель SF 9/125 негорючий для помещений 24 волокна</t>
  </si>
  <si>
    <t>Кабель MMF 50/125 для помещений 24 волокна</t>
  </si>
  <si>
    <t>Кабель MMF 50/125 негорючий для помещений 24 волокна</t>
  </si>
  <si>
    <t>Кабельный органайзер в шкаф 19" 1U</t>
  </si>
  <si>
    <t>Кабельный органайзер в шкаф 19" 
- высота 1U
- тип - кольца
- материал - пластик</t>
  </si>
  <si>
    <t>Съемник для фальшпола</t>
  </si>
  <si>
    <t>Съемник для фальшпола. Для подъема, перемещения и укладки панелей фальшпола.
- количество присосок - 2
- диаметр присосок - 120 мм
- удерживаемый вес - до 60 кг
- материал - металл или пластик</t>
  </si>
  <si>
    <t>Набор закладных гаек и винтов</t>
  </si>
  <si>
    <t>компл.</t>
  </si>
  <si>
    <t>Заглушка 19" 1U</t>
  </si>
  <si>
    <t>Заглушка 19" 2U</t>
  </si>
  <si>
    <t>Работы по монтажу</t>
  </si>
  <si>
    <t>- установка серверных шкафов, арматуры, крепление распределителей питания, лотков и спусков;
- укладка кабеля (сетевого СКС, оптического) в кабельные лотки и шкафы, закрепление;
- заделка сетевого кабеля СКС в кроссы и монтаж кроссов;
- проделывание отверстий в существующих плитках фальшпола под ввод кабеля в шкаф.</t>
  </si>
  <si>
    <t xml:space="preserve">итого: </t>
  </si>
  <si>
    <t>итого</t>
  </si>
  <si>
    <t>Доставка и монтаж силами и за счет Поставщика:
- установка серверных шкафов, арматуры, крепление распределителей питания, лотков и спусков;
- укладка кабеля (сетевого СКС, оптического) в кабельные лотки и шкафы, закрепление;
- заделка сетевого кабеля СКС в кроссы и монтаж кроссов;
- проделывание отверстий в существующих плитках фальшпола под ввод кабеля в шкаф.</t>
  </si>
  <si>
    <t>Руководитель группы эксплуатации ВСК ОТИИТ Хасанов М.Р. тел.(347) 221-56-40, e-mail: marat@bashtel.ru</t>
  </si>
  <si>
    <t xml:space="preserve">ИНСТРУКЦИИ ПО ЗАПОЛНЕНИЮ
1. Данные инструкции не следует воспроизводить в документах, подготовленных Претендентом на участие в Открытом запросе предложений.
2. Претендент на участие в Открытом запросе предложений приводит номер и дату Заявки на участие в Открытом запросе предложений, приложением к которой является данное технико-коммерческое предложение.
3. Предлагаемая цена Договора должна быть указана цифрами с одновременным дублированием ее словами.
</t>
  </si>
  <si>
    <t xml:space="preserve">____________________________________                                                         ___________________________
(Подпись уполномоченного представителя)                                                 (Ф.И.О. и должность подписавшего)
М.П. (при наличии печати)
</t>
  </si>
  <si>
    <t xml:space="preserve">450095, г.Уфа, ул. Российская, 19 </t>
  </si>
  <si>
    <t xml:space="preserve">LS05-46U61-PPC
</t>
  </si>
  <si>
    <t>VENTEC 
S 38 R 38 x M</t>
  </si>
  <si>
    <t>Кросс оптический на 48 волокон 24 порта LC duplex 1U в сборе</t>
  </si>
  <si>
    <t>Шкаф серверный 19"
- Шкафы должны быть выполнены в соответствии с ГОСТ 32127-2013 и ГОСТ IEC 60950-1-2014. 
- ширина 600 мм
- глубина 1000 мм
- высота 2140 мм
- Тип конструкции - разборная;
- Статическая нагрузка до 1200 кг;
- Возможность установки шкафов в ряд;
- Полезная глубина - 900 мм;
- монтажное пространство 46U, 
- Монтажные профили G-образные, оцинкованная сталь;
- Регулируемые по глубине направляющие с шагом регулировки 25 мм;
- Монтажные профили имеют цифровую маркировку и насечки высоты;
- Материал направляющих - оцинкованная сталь 2 мм 
- цвет RAL 9005 (черный);
- сплошные боковые стенки,
- Боковые стенки оснащены замками
- Фронтальная дверь - плоская, перфорация не менее 80% с возможностью установки как с правой так и с левой стороны;
- Угол открытия двери 120 град.;
- Задняя дверь - перфорация не менее 80%;
- Покрытие порошково-полимерная окраска с фосфатированием;
- Материал изготовления - холоднокатаная сталь;
- шкаф без днища, 
- регулировка положения шкафа по высоте;
- Возможность одновременной установки как на регулируемые ножки так и на ролики;
- Регулируемые опоры и комплект заземления;
- сплошная крыша с кабельным вводом у задней двери;
- Наличие щеточного ввода;
- Возможность установки вентиляторных модулей в крыше
- Ввод кабелей как в крыше так и в основании шкафа;
- Наличие креплений для лотков на крыше с расстоянием 500 мм;
- место для крепления вертикальных распределителей питания у задней двери;
- Комплект монтажного крепежа 
- Доступ в шкаф с 4-х сторон;
- Все токопроводящие части объеденены в единый заземляющий контур;
- Степень защиты IP20; - Срок службы 25 лет.</t>
  </si>
  <si>
    <t>12</t>
  </si>
  <si>
    <t>3</t>
  </si>
  <si>
    <t>14</t>
  </si>
  <si>
    <t>Блок распределения питания с автоматом для установки  в серверный шкаф 19"
- розетки С13, количество 16-24 шт
- розетки С19, количество 4-8 шт
- количество групп розеток - 2
- количество автоматов защиты - 2
- ток защиты автоматов - 2x16А
- монтаж вертикальный в шкаф
- подключение вилка  IEC60309 plug (32A 2P+E)                                                                                                                                                                                    - соответствие стандарту EN 60 950-1                                                                                                                                                                                                           - распределяемая мощность от 3,7 кВт до 22 кВт                                                                                                                                                                                 - ширина: 44 мм        - глубина: 62 мм       - длина: 970 мм                                                                                                                                                                    - Рабочая температура: +0°C...+45°C     - Температура хранения: -25°C...+70°C                                                                                                             - Влажность воздуха (без конденсации): 10 % - 95 %                                                                                                                                                                                      - Материал: алюминий анодированный                                                                                                                                                                                                           - Степень защиты IP20</t>
  </si>
  <si>
    <t>24</t>
  </si>
  <si>
    <t>6</t>
  </si>
  <si>
    <t>Патч-панель UTP на 24 порта 1U для монтажа в стойку 19", цвет черный, соответствие международным стандартам UL1863, ISO/IEC 11801:2002, TIA/EIA-568-B, тип модулей Krone, Dual, материал контактов бронза с позолотой, контактное сопротивление 20 мОм, сопротивление изоляции 500 МОм</t>
  </si>
  <si>
    <t>Оптический распределительный кросс в сборе (панели для оптических адаптеров, Cплайс-кассеты с крышками, комплекты для защиты сварки, проходные адаптеры LC-LC (SM/MM) UPC (Duplex), оптические пигтеилы (MM) 50/125 (OM3) LC/UPC LSZH, оптические пигтеилы (SM) 9/125 (OS2) LC/UPC LSZH) ):
- количество портов - 12 (MM)
- количество портов - 12 (SM)
- тип портов - LC duplex</t>
  </si>
  <si>
    <t>70</t>
  </si>
  <si>
    <t>2</t>
  </si>
  <si>
    <t>Набор винтов-гаек для крепления на 19` профиль (шайба + гайка + винт, 10 шт)</t>
  </si>
  <si>
    <t>10</t>
  </si>
  <si>
    <t>Заглушка 19" 1U, Материал листовая сталь 1,2 мм, цвет черный (порошковая окраска)</t>
  </si>
  <si>
    <t>20</t>
  </si>
  <si>
    <t>Заглушка 19" 2U, Материал листовая сталь 1,2 мм, цвет черный (порошковая окраска)</t>
  </si>
  <si>
    <t xml:space="preserve">Плитка фальшпола вентиляционная для подвода холодного воздуха к серверным шкафам                                                                            - материал изготовления стальной гальванизированный каркас
- размер 60 х 60 см
- толщина 38 мм
- перфорация 38%
- диаметр отверстий 12 мм
- класс нагрузки 3 kH (DIN EN 12825)
- класс огнестойкости А1 (DIN 4102)
- покрытие линолеум серого цвета    </t>
  </si>
  <si>
    <t>в течение 30 календарных дней с даты заключения договора</t>
  </si>
  <si>
    <t>в течение 5 календарных дней с момента поставки</t>
  </si>
  <si>
    <t>Транспортировка товара осуществляется железнодорожным и/или автомобильным транспортом, в объеме транзитной (вагонной) нормы или кратной транзитной (вагонной) норме за счет Поставщика.</t>
  </si>
  <si>
    <t>Предоставление гарантии на товар (включая все его составные части) на срок не менее 24 месяцев, на выполненные работы - не менее 12 месяцев с момента подписания Акта выполненных работ.</t>
  </si>
  <si>
    <t>не менее 25 лет</t>
  </si>
  <si>
    <t>Россия</t>
  </si>
  <si>
    <t>Германия</t>
  </si>
  <si>
    <t>ITK</t>
  </si>
  <si>
    <t>DKC</t>
  </si>
  <si>
    <t>Rittal</t>
  </si>
  <si>
    <t>Hyperline</t>
  </si>
  <si>
    <t>Lindner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</si>
</sst>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4" fillId="0" borderId="0"/>
    <xf numFmtId="0" fontId="16" fillId="0" borderId="0"/>
    <xf numFmtId="0" fontId="13" fillId="0" borderId="0"/>
    <xf numFmtId="0" fontId="22" fillId="0" borderId="13" applyNumberFormat="0" applyFill="0" applyProtection="0">
      <alignment horizontal="center" vertical="center" wrapText="1"/>
    </xf>
    <xf numFmtId="0" fontId="25" fillId="2" borderId="0" applyNumberFormat="0" applyBorder="0" applyAlignment="0" applyProtection="0"/>
  </cellStyleXfs>
  <cellXfs count="113">
    <xf numFmtId="0" fontId="0" fillId="0" borderId="0" xfId="0"/>
    <xf numFmtId="0" fontId="13" fillId="0" borderId="0" xfId="3"/>
    <xf numFmtId="0" fontId="13" fillId="0" borderId="0" xfId="3" applyBorder="1" applyAlignment="1">
      <alignment vertical="top" wrapText="1"/>
    </xf>
    <xf numFmtId="0" fontId="13" fillId="0" borderId="0" xfId="3" applyFont="1"/>
    <xf numFmtId="0" fontId="13" fillId="0" borderId="0" xfId="3" applyFont="1" applyAlignment="1">
      <alignment horizontal="left"/>
    </xf>
    <xf numFmtId="0" fontId="13" fillId="0" borderId="0" xfId="3" applyFont="1" applyAlignment="1">
      <alignment vertical="center" wrapText="1"/>
    </xf>
    <xf numFmtId="0" fontId="13" fillId="0" borderId="1" xfId="3" applyFont="1" applyBorder="1" applyAlignment="1">
      <alignment horizontal="center"/>
    </xf>
    <xf numFmtId="0" fontId="13" fillId="0" borderId="0" xfId="3" applyBorder="1"/>
    <xf numFmtId="164" fontId="13" fillId="0" borderId="1" xfId="3" applyNumberFormat="1" applyBorder="1" applyAlignment="1">
      <alignment horizontal="right"/>
    </xf>
    <xf numFmtId="164" fontId="13" fillId="0" borderId="0" xfId="3" applyNumberFormat="1" applyBorder="1"/>
    <xf numFmtId="0" fontId="13" fillId="0" borderId="0" xfId="3" applyAlignment="1"/>
    <xf numFmtId="164" fontId="13" fillId="0" borderId="1" xfId="3" applyNumberFormat="1" applyBorder="1" applyAlignment="1">
      <alignment horizontal="right" vertical="center" wrapText="1"/>
    </xf>
    <xf numFmtId="0" fontId="13" fillId="0" borderId="1" xfId="3" applyBorder="1" applyAlignment="1">
      <alignment horizontal="center" vertical="center"/>
    </xf>
    <xf numFmtId="0" fontId="10" fillId="0" borderId="1" xfId="3" applyFont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5" fillId="0" borderId="1" xfId="3" applyFont="1" applyBorder="1" applyAlignment="1">
      <alignment horizontal="left" vertical="center" wrapText="1"/>
    </xf>
    <xf numFmtId="0" fontId="20" fillId="0" borderId="0" xfId="3" applyFont="1" applyAlignment="1">
      <alignment horizontal="left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top" wrapText="1"/>
    </xf>
    <xf numFmtId="0" fontId="4" fillId="0" borderId="1" xfId="1" applyFont="1" applyBorder="1"/>
    <xf numFmtId="4" fontId="4" fillId="0" borderId="1" xfId="3" applyNumberFormat="1" applyFont="1" applyBorder="1" applyAlignment="1">
      <alignment horizontal="right"/>
    </xf>
    <xf numFmtId="0" fontId="3" fillId="0" borderId="1" xfId="3" applyFont="1" applyBorder="1" applyAlignment="1">
      <alignment horizontal="center" vertical="top" wrapText="1"/>
    </xf>
    <xf numFmtId="0" fontId="17" fillId="0" borderId="13" xfId="4" applyFont="1" applyFill="1" applyBorder="1" applyAlignment="1" applyProtection="1">
      <alignment horizontal="center" vertical="top" wrapText="1"/>
    </xf>
    <xf numFmtId="0" fontId="17" fillId="0" borderId="13" xfId="4" applyFont="1" applyFill="1" applyBorder="1" applyAlignment="1" applyProtection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23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/>
    </xf>
    <xf numFmtId="0" fontId="13" fillId="0" borderId="1" xfId="3" applyFont="1" applyBorder="1"/>
    <xf numFmtId="0" fontId="24" fillId="0" borderId="1" xfId="0" applyFont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3" fillId="0" borderId="1" xfId="0" quotePrefix="1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2" fontId="0" fillId="0" borderId="1" xfId="0" applyNumberFormat="1" applyBorder="1" applyAlignment="1">
      <alignment horizontal="center" vertical="top" wrapText="1"/>
    </xf>
    <xf numFmtId="164" fontId="15" fillId="0" borderId="1" xfId="3" applyNumberFormat="1" applyFont="1" applyBorder="1" applyAlignment="1">
      <alignment horizontal="right"/>
    </xf>
    <xf numFmtId="4" fontId="15" fillId="0" borderId="0" xfId="3" applyNumberFormat="1" applyFont="1" applyBorder="1" applyAlignment="1">
      <alignment horizontal="right"/>
    </xf>
    <xf numFmtId="0" fontId="13" fillId="0" borderId="1" xfId="3" applyBorder="1" applyAlignment="1">
      <alignment vertical="top" wrapText="1"/>
    </xf>
    <xf numFmtId="0" fontId="0" fillId="0" borderId="0" xfId="0" applyAlignment="1">
      <alignment wrapText="1"/>
    </xf>
    <xf numFmtId="0" fontId="2" fillId="0" borderId="6" xfId="3" applyFont="1" applyBorder="1" applyAlignment="1">
      <alignment horizontal="left" vertical="top" wrapText="1"/>
    </xf>
    <xf numFmtId="0" fontId="6" fillId="0" borderId="14" xfId="3" applyFont="1" applyBorder="1" applyAlignment="1">
      <alignment horizontal="left" vertical="top" wrapText="1"/>
    </xf>
    <xf numFmtId="0" fontId="13" fillId="0" borderId="14" xfId="3" applyBorder="1" applyAlignment="1">
      <alignment horizontal="left" vertical="top" wrapText="1"/>
    </xf>
    <xf numFmtId="0" fontId="13" fillId="0" borderId="10" xfId="3" applyBorder="1" applyAlignment="1">
      <alignment horizontal="left" vertical="top" wrapText="1"/>
    </xf>
    <xf numFmtId="0" fontId="0" fillId="0" borderId="11" xfId="0" applyBorder="1" applyAlignment="1">
      <alignment wrapText="1"/>
    </xf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9" xfId="0" applyBorder="1" applyAlignment="1">
      <alignment wrapText="1"/>
    </xf>
    <xf numFmtId="0" fontId="13" fillId="0" borderId="2" xfId="3" applyFont="1" applyBorder="1" applyAlignment="1">
      <alignment horizontal="center" vertical="center" wrapText="1"/>
    </xf>
    <xf numFmtId="0" fontId="13" fillId="0" borderId="8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top" wrapText="1"/>
    </xf>
    <xf numFmtId="0" fontId="13" fillId="0" borderId="7" xfId="3" applyFont="1" applyBorder="1" applyAlignment="1">
      <alignment horizontal="center" vertical="top" wrapText="1"/>
    </xf>
    <xf numFmtId="0" fontId="17" fillId="0" borderId="2" xfId="3" applyFont="1" applyBorder="1" applyAlignment="1">
      <alignment horizontal="center" vertical="top" wrapText="1"/>
    </xf>
    <xf numFmtId="0" fontId="13" fillId="0" borderId="8" xfId="3" applyFont="1" applyBorder="1" applyAlignment="1">
      <alignment horizontal="center" vertical="top" wrapText="1"/>
    </xf>
    <xf numFmtId="0" fontId="4" fillId="0" borderId="3" xfId="3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0" borderId="1" xfId="3" applyFont="1" applyBorder="1" applyAlignment="1">
      <alignment horizontal="left"/>
    </xf>
    <xf numFmtId="0" fontId="13" fillId="0" borderId="1" xfId="3" applyBorder="1" applyAlignment="1">
      <alignment horizontal="left"/>
    </xf>
    <xf numFmtId="0" fontId="3" fillId="0" borderId="1" xfId="3" applyFont="1" applyBorder="1" applyAlignment="1">
      <alignment horizontal="left"/>
    </xf>
    <xf numFmtId="0" fontId="19" fillId="0" borderId="0" xfId="3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3" applyFont="1" applyAlignment="1">
      <alignment horizontal="left"/>
    </xf>
    <xf numFmtId="0" fontId="4" fillId="0" borderId="1" xfId="3" applyFont="1" applyBorder="1" applyAlignment="1">
      <alignment horizontal="center" vertical="top" wrapText="1"/>
    </xf>
    <xf numFmtId="0" fontId="13" fillId="0" borderId="1" xfId="3" applyFont="1" applyBorder="1" applyAlignment="1">
      <alignment horizontal="center" vertical="top" wrapText="1"/>
    </xf>
    <xf numFmtId="0" fontId="21" fillId="0" borderId="2" xfId="3" applyFont="1" applyBorder="1" applyAlignment="1">
      <alignment horizontal="center" vertical="center" wrapText="1"/>
    </xf>
    <xf numFmtId="0" fontId="21" fillId="0" borderId="8" xfId="3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2" xfId="3" applyFont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5" fillId="2" borderId="0" xfId="5" applyAlignment="1">
      <alignment wrapText="1"/>
    </xf>
    <xf numFmtId="0" fontId="25" fillId="2" borderId="0" xfId="5" applyAlignment="1"/>
    <xf numFmtId="0" fontId="13" fillId="0" borderId="1" xfId="3" applyBorder="1" applyAlignment="1">
      <alignment horizontal="left" wrapText="1"/>
    </xf>
    <xf numFmtId="0" fontId="10" fillId="0" borderId="4" xfId="3" applyFont="1" applyBorder="1" applyAlignment="1">
      <alignment horizontal="left" vertical="top"/>
    </xf>
    <xf numFmtId="0" fontId="13" fillId="0" borderId="4" xfId="3" applyBorder="1" applyAlignment="1">
      <alignment horizontal="left" vertical="top"/>
    </xf>
    <xf numFmtId="0" fontId="13" fillId="0" borderId="5" xfId="3" applyBorder="1" applyAlignment="1">
      <alignment horizontal="left" vertical="top"/>
    </xf>
    <xf numFmtId="0" fontId="13" fillId="0" borderId="4" xfId="3" applyBorder="1" applyAlignment="1">
      <alignment horizontal="left" vertical="top" wrapText="1"/>
    </xf>
    <xf numFmtId="0" fontId="13" fillId="0" borderId="5" xfId="3" applyBorder="1" applyAlignment="1">
      <alignment horizontal="left" vertical="top" wrapText="1"/>
    </xf>
    <xf numFmtId="0" fontId="13" fillId="0" borderId="4" xfId="3" applyBorder="1" applyAlignment="1">
      <alignment horizontal="left"/>
    </xf>
    <xf numFmtId="0" fontId="13" fillId="0" borderId="5" xfId="3" applyBorder="1" applyAlignment="1">
      <alignment horizontal="left"/>
    </xf>
    <xf numFmtId="0" fontId="13" fillId="0" borderId="6" xfId="3" applyBorder="1" applyAlignment="1">
      <alignment horizontal="left" vertical="center"/>
    </xf>
    <xf numFmtId="0" fontId="13" fillId="0" borderId="10" xfId="3" applyBorder="1" applyAlignment="1">
      <alignment horizontal="left" vertical="center"/>
    </xf>
    <xf numFmtId="0" fontId="13" fillId="0" borderId="11" xfId="3" applyBorder="1" applyAlignment="1">
      <alignment horizontal="left" vertical="center"/>
    </xf>
    <xf numFmtId="0" fontId="13" fillId="0" borderId="12" xfId="3" applyBorder="1" applyAlignment="1">
      <alignment horizontal="left" vertical="center"/>
    </xf>
    <xf numFmtId="0" fontId="13" fillId="0" borderId="7" xfId="3" applyBorder="1" applyAlignment="1">
      <alignment horizontal="left" vertical="center"/>
    </xf>
    <xf numFmtId="0" fontId="13" fillId="0" borderId="9" xfId="3" applyBorder="1" applyAlignment="1">
      <alignment horizontal="left" vertical="center"/>
    </xf>
    <xf numFmtId="0" fontId="9" fillId="0" borderId="1" xfId="3" applyFont="1" applyBorder="1" applyAlignment="1">
      <alignment horizontal="left" wrapText="1"/>
    </xf>
    <xf numFmtId="0" fontId="9" fillId="0" borderId="4" xfId="3" applyFont="1" applyBorder="1" applyAlignment="1">
      <alignment horizontal="left" vertical="top"/>
    </xf>
    <xf numFmtId="0" fontId="11" fillId="0" borderId="4" xfId="3" applyFont="1" applyBorder="1" applyAlignment="1">
      <alignment horizontal="left" vertical="top"/>
    </xf>
    <xf numFmtId="0" fontId="11" fillId="0" borderId="5" xfId="3" applyFont="1" applyBorder="1" applyAlignment="1">
      <alignment horizontal="left" vertical="top"/>
    </xf>
    <xf numFmtId="0" fontId="2" fillId="0" borderId="3" xfId="3" applyFont="1" applyBorder="1" applyAlignment="1">
      <alignment horizontal="left"/>
    </xf>
    <xf numFmtId="0" fontId="12" fillId="0" borderId="4" xfId="3" applyFont="1" applyBorder="1" applyAlignment="1">
      <alignment horizontal="left"/>
    </xf>
    <xf numFmtId="0" fontId="8" fillId="0" borderId="4" xfId="3" applyFont="1" applyBorder="1" applyAlignment="1">
      <alignment horizontal="left"/>
    </xf>
    <xf numFmtId="0" fontId="8" fillId="0" borderId="3" xfId="3" applyFont="1" applyBorder="1" applyAlignment="1">
      <alignment horizontal="left"/>
    </xf>
    <xf numFmtId="49" fontId="0" fillId="0" borderId="1" xfId="0" applyNumberFormat="1" applyBorder="1" applyAlignment="1">
      <alignment horizontal="center" vertical="top"/>
    </xf>
    <xf numFmtId="4" fontId="0" fillId="0" borderId="1" xfId="0" applyNumberFormat="1" applyFill="1" applyBorder="1" applyAlignment="1">
      <alignment horizontal="center" vertical="top"/>
    </xf>
    <xf numFmtId="49" fontId="17" fillId="0" borderId="1" xfId="0" applyNumberFormat="1" applyFont="1" applyBorder="1" applyAlignment="1">
      <alignment horizontal="center" vertical="top"/>
    </xf>
    <xf numFmtId="0" fontId="1" fillId="0" borderId="3" xfId="3" applyFont="1" applyBorder="1" applyAlignment="1">
      <alignment horizontal="left" vertical="top"/>
    </xf>
    <xf numFmtId="0" fontId="1" fillId="0" borderId="3" xfId="3" applyFont="1" applyBorder="1" applyAlignment="1">
      <alignment horizontal="left" vertical="top" wrapText="1"/>
    </xf>
    <xf numFmtId="0" fontId="7" fillId="0" borderId="4" xfId="3" applyFont="1" applyBorder="1" applyAlignment="1">
      <alignment horizontal="left" vertical="top"/>
    </xf>
    <xf numFmtId="0" fontId="1" fillId="0" borderId="3" xfId="3" applyFont="1" applyBorder="1" applyAlignment="1">
      <alignment horizontal="left"/>
    </xf>
    <xf numFmtId="0" fontId="1" fillId="0" borderId="1" xfId="3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</cellXfs>
  <cellStyles count="6">
    <cellStyle name="xx_data" xfId="4"/>
    <cellStyle name="Нейтральный" xfId="5" builtinId="28"/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4"/>
  <sheetViews>
    <sheetView tabSelected="1" topLeftCell="A2" zoomScale="80" zoomScaleNormal="80" zoomScaleSheetLayoutView="90" workbookViewId="0">
      <selection activeCell="G12" sqref="G12"/>
    </sheetView>
  </sheetViews>
  <sheetFormatPr defaultRowHeight="15" x14ac:dyDescent="0.25"/>
  <cols>
    <col min="1" max="1" width="1" customWidth="1"/>
    <col min="2" max="2" width="4" customWidth="1"/>
    <col min="3" max="3" width="19.28515625" customWidth="1"/>
    <col min="4" max="4" width="21" customWidth="1"/>
    <col min="5" max="5" width="14.7109375" customWidth="1"/>
    <col min="6" max="6" width="12.28515625" customWidth="1"/>
    <col min="7" max="7" width="82.28515625" customWidth="1"/>
    <col min="8" max="8" width="8.28515625" customWidth="1"/>
    <col min="9" max="9" width="9.85546875" customWidth="1"/>
    <col min="10" max="10" width="14.140625" customWidth="1"/>
    <col min="11" max="14" width="18.5703125" customWidth="1"/>
    <col min="15" max="15" width="19.85546875" customWidth="1"/>
    <col min="16" max="16" width="17.7109375" customWidth="1"/>
  </cols>
  <sheetData>
    <row r="1" spans="1:31" ht="24.75" customHeight="1" x14ac:dyDescent="0.35">
      <c r="A1" s="1"/>
      <c r="B1" s="65" t="s">
        <v>17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1" ht="34.5" customHeight="1" x14ac:dyDescent="0.3">
      <c r="A2" s="1"/>
      <c r="B2" s="67" t="s">
        <v>18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1" ht="34.5" customHeight="1" x14ac:dyDescent="0.3">
      <c r="A3" s="1"/>
      <c r="B3" s="16"/>
      <c r="C3" s="16"/>
      <c r="D3" s="72" t="s">
        <v>19</v>
      </c>
      <c r="E3" s="72"/>
      <c r="F3" s="73"/>
      <c r="G3" s="73"/>
      <c r="H3" s="73"/>
      <c r="I3" s="73"/>
      <c r="J3" s="73"/>
      <c r="K3" s="73"/>
      <c r="L3" s="17"/>
      <c r="M3" s="17"/>
      <c r="N3" s="17"/>
      <c r="O3" s="16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1" ht="15" customHeight="1" x14ac:dyDescent="0.25">
      <c r="A4" s="3"/>
      <c r="B4" s="54" t="s">
        <v>0</v>
      </c>
      <c r="C4" s="76" t="s">
        <v>27</v>
      </c>
      <c r="D4" s="54" t="s">
        <v>1</v>
      </c>
      <c r="E4" s="70" t="s">
        <v>28</v>
      </c>
      <c r="F4" s="74" t="s">
        <v>31</v>
      </c>
      <c r="G4" s="53" t="s">
        <v>30</v>
      </c>
      <c r="H4" s="54" t="s">
        <v>2</v>
      </c>
      <c r="I4" s="78" t="s">
        <v>14</v>
      </c>
      <c r="J4" s="57" t="s">
        <v>26</v>
      </c>
      <c r="K4" s="55" t="s">
        <v>15</v>
      </c>
      <c r="L4" s="68" t="s">
        <v>16</v>
      </c>
      <c r="M4" s="59" t="s">
        <v>20</v>
      </c>
      <c r="N4" s="60"/>
      <c r="O4" s="61"/>
      <c r="P4" s="51" t="s">
        <v>3</v>
      </c>
      <c r="Q4" s="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111.75" customHeight="1" x14ac:dyDescent="0.25">
      <c r="A5" s="5"/>
      <c r="B5" s="54"/>
      <c r="C5" s="77"/>
      <c r="D5" s="54"/>
      <c r="E5" s="71"/>
      <c r="F5" s="75"/>
      <c r="G5" s="53"/>
      <c r="H5" s="54"/>
      <c r="I5" s="79"/>
      <c r="J5" s="58"/>
      <c r="K5" s="56"/>
      <c r="L5" s="69"/>
      <c r="M5" s="18" t="s">
        <v>21</v>
      </c>
      <c r="N5" s="18" t="s">
        <v>22</v>
      </c>
      <c r="O5" s="21" t="s">
        <v>25</v>
      </c>
      <c r="P5" s="52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ht="18.75" customHeight="1" x14ac:dyDescent="0.25">
      <c r="A6" s="3"/>
      <c r="B6" s="6">
        <v>1</v>
      </c>
      <c r="C6" s="6">
        <v>2</v>
      </c>
      <c r="D6" s="6">
        <v>3</v>
      </c>
      <c r="E6" s="6">
        <v>4</v>
      </c>
      <c r="F6" s="6">
        <v>5</v>
      </c>
      <c r="G6" s="14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6">
        <v>13</v>
      </c>
      <c r="O6" s="6">
        <v>14</v>
      </c>
      <c r="P6" s="30">
        <v>15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1" ht="409.6" customHeight="1" x14ac:dyDescent="0.25">
      <c r="A7" s="1"/>
      <c r="B7" s="12">
        <v>1</v>
      </c>
      <c r="C7" s="22" t="s">
        <v>64</v>
      </c>
      <c r="D7" s="23" t="s">
        <v>29</v>
      </c>
      <c r="E7" s="24" t="s">
        <v>91</v>
      </c>
      <c r="F7" s="111" t="s">
        <v>89</v>
      </c>
      <c r="G7" s="31" t="s">
        <v>67</v>
      </c>
      <c r="H7" s="26" t="s">
        <v>4</v>
      </c>
      <c r="I7" s="104" t="s">
        <v>68</v>
      </c>
      <c r="J7" s="28">
        <v>53548.500000000007</v>
      </c>
      <c r="K7" s="28">
        <f>J7*I7</f>
        <v>642582.00000000012</v>
      </c>
      <c r="L7" s="105">
        <f>K7*1.18</f>
        <v>758246.76000000013</v>
      </c>
      <c r="M7" s="11"/>
      <c r="N7" s="11"/>
      <c r="O7" s="15"/>
      <c r="P7" s="33" t="s">
        <v>63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1" ht="45.75" customHeight="1" x14ac:dyDescent="0.25">
      <c r="A8" s="1"/>
      <c r="B8" s="26">
        <v>2</v>
      </c>
      <c r="C8" s="22">
        <v>35267</v>
      </c>
      <c r="D8" s="23" t="s">
        <v>32</v>
      </c>
      <c r="E8" s="24" t="s">
        <v>92</v>
      </c>
      <c r="F8" s="35" t="s">
        <v>89</v>
      </c>
      <c r="G8" s="31" t="s">
        <v>33</v>
      </c>
      <c r="H8" s="26" t="s">
        <v>34</v>
      </c>
      <c r="I8" s="104" t="s">
        <v>69</v>
      </c>
      <c r="J8" s="28">
        <v>1104.4166666666667</v>
      </c>
      <c r="K8" s="28">
        <f t="shared" ref="K8:K22" si="0">J8*I8</f>
        <v>3313.25</v>
      </c>
      <c r="L8" s="105">
        <f t="shared" ref="L8:L22" si="1">K8*1.18</f>
        <v>3909.6349999999998</v>
      </c>
      <c r="M8" s="11"/>
      <c r="N8" s="11"/>
      <c r="O8" s="13"/>
      <c r="P8" s="33" t="s">
        <v>63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1" ht="36.75" customHeight="1" x14ac:dyDescent="0.25">
      <c r="A9" s="1"/>
      <c r="B9" s="26">
        <v>3</v>
      </c>
      <c r="C9" s="22">
        <v>36785</v>
      </c>
      <c r="D9" s="23" t="s">
        <v>35</v>
      </c>
      <c r="E9" s="24" t="s">
        <v>92</v>
      </c>
      <c r="F9" s="112" t="s">
        <v>89</v>
      </c>
      <c r="G9" s="31" t="s">
        <v>36</v>
      </c>
      <c r="H9" s="26" t="s">
        <v>4</v>
      </c>
      <c r="I9" s="106" t="s">
        <v>70</v>
      </c>
      <c r="J9" s="28">
        <v>1156</v>
      </c>
      <c r="K9" s="28">
        <f t="shared" si="0"/>
        <v>16184</v>
      </c>
      <c r="L9" s="105">
        <f t="shared" si="1"/>
        <v>19097.12</v>
      </c>
      <c r="M9" s="11"/>
      <c r="N9" s="11"/>
      <c r="O9" s="13"/>
      <c r="P9" s="33" t="s">
        <v>63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1" ht="173.25" customHeight="1" x14ac:dyDescent="0.25">
      <c r="A10" s="1"/>
      <c r="B10" s="26">
        <v>4</v>
      </c>
      <c r="C10" s="22" t="s">
        <v>37</v>
      </c>
      <c r="D10" s="23" t="s">
        <v>38</v>
      </c>
      <c r="E10" s="24" t="s">
        <v>93</v>
      </c>
      <c r="F10" s="35" t="s">
        <v>90</v>
      </c>
      <c r="G10" s="31" t="s">
        <v>71</v>
      </c>
      <c r="H10" s="26" t="s">
        <v>4</v>
      </c>
      <c r="I10" s="104" t="s">
        <v>72</v>
      </c>
      <c r="J10" s="28">
        <v>15613</v>
      </c>
      <c r="K10" s="28">
        <f t="shared" si="0"/>
        <v>374712</v>
      </c>
      <c r="L10" s="105">
        <f t="shared" si="1"/>
        <v>442160.16</v>
      </c>
      <c r="M10" s="11"/>
      <c r="N10" s="11"/>
      <c r="O10" s="13"/>
      <c r="P10" s="33" t="s">
        <v>63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1" ht="66.75" customHeight="1" x14ac:dyDescent="0.25">
      <c r="A11" s="1"/>
      <c r="B11" s="26">
        <v>5</v>
      </c>
      <c r="C11" s="22">
        <v>255002</v>
      </c>
      <c r="D11" s="23" t="s">
        <v>39</v>
      </c>
      <c r="E11" s="24" t="s">
        <v>94</v>
      </c>
      <c r="F11" s="35" t="s">
        <v>89</v>
      </c>
      <c r="G11" s="31" t="s">
        <v>40</v>
      </c>
      <c r="H11" s="26" t="s">
        <v>4</v>
      </c>
      <c r="I11" s="104" t="s">
        <v>73</v>
      </c>
      <c r="J11" s="28">
        <v>1424.75</v>
      </c>
      <c r="K11" s="28">
        <f t="shared" si="0"/>
        <v>8548.5</v>
      </c>
      <c r="L11" s="105">
        <f t="shared" si="1"/>
        <v>10087.23</v>
      </c>
      <c r="M11" s="11"/>
      <c r="N11" s="11"/>
      <c r="O11" s="13"/>
      <c r="P11" s="33" t="s">
        <v>63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1" ht="108.75" customHeight="1" x14ac:dyDescent="0.25">
      <c r="A12" s="1"/>
      <c r="B12" s="26">
        <v>6</v>
      </c>
      <c r="C12" s="22" t="s">
        <v>65</v>
      </c>
      <c r="D12" s="32" t="s">
        <v>41</v>
      </c>
      <c r="E12" s="24" t="s">
        <v>95</v>
      </c>
      <c r="F12" s="35" t="s">
        <v>90</v>
      </c>
      <c r="G12" s="31" t="s">
        <v>83</v>
      </c>
      <c r="H12" s="26" t="s">
        <v>4</v>
      </c>
      <c r="I12" s="106" t="s">
        <v>70</v>
      </c>
      <c r="J12" s="28">
        <v>9278</v>
      </c>
      <c r="K12" s="28">
        <f t="shared" si="0"/>
        <v>129892</v>
      </c>
      <c r="L12" s="105">
        <f t="shared" si="1"/>
        <v>153272.56</v>
      </c>
      <c r="M12" s="11"/>
      <c r="N12" s="11"/>
      <c r="O12" s="13"/>
      <c r="P12" s="33" t="s">
        <v>63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1" ht="47.25" customHeight="1" x14ac:dyDescent="0.25">
      <c r="A13" s="1"/>
      <c r="B13" s="26">
        <v>7</v>
      </c>
      <c r="C13" s="22"/>
      <c r="D13" s="33" t="s">
        <v>42</v>
      </c>
      <c r="E13" s="24"/>
      <c r="F13" s="31"/>
      <c r="G13" s="31" t="s">
        <v>74</v>
      </c>
      <c r="H13" s="26" t="s">
        <v>4</v>
      </c>
      <c r="I13" s="104" t="s">
        <v>72</v>
      </c>
      <c r="J13" s="28">
        <v>700</v>
      </c>
      <c r="K13" s="28">
        <f t="shared" si="0"/>
        <v>16800</v>
      </c>
      <c r="L13" s="105">
        <f t="shared" si="1"/>
        <v>19824</v>
      </c>
      <c r="M13" s="11"/>
      <c r="N13" s="11"/>
      <c r="O13" s="13"/>
      <c r="P13" s="33" t="s">
        <v>63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1" ht="72.75" customHeight="1" x14ac:dyDescent="0.25">
      <c r="A14" s="1"/>
      <c r="B14" s="26">
        <v>8</v>
      </c>
      <c r="C14" s="22"/>
      <c r="D14" s="33" t="s">
        <v>66</v>
      </c>
      <c r="E14" s="24"/>
      <c r="F14" s="25"/>
      <c r="G14" s="31" t="s">
        <v>75</v>
      </c>
      <c r="H14" s="26" t="s">
        <v>4</v>
      </c>
      <c r="I14" s="104" t="s">
        <v>72</v>
      </c>
      <c r="J14" s="28">
        <v>9017.9599999999991</v>
      </c>
      <c r="K14" s="28">
        <f t="shared" si="0"/>
        <v>216431.03999999998</v>
      </c>
      <c r="L14" s="105">
        <f t="shared" si="1"/>
        <v>255388.62719999996</v>
      </c>
      <c r="M14" s="11"/>
      <c r="N14" s="11"/>
      <c r="O14" s="13"/>
      <c r="P14" s="33" t="s">
        <v>63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1" ht="49.5" customHeight="1" x14ac:dyDescent="0.25">
      <c r="A15" s="1"/>
      <c r="B15" s="26">
        <v>9</v>
      </c>
      <c r="C15" s="22"/>
      <c r="D15" s="33" t="s">
        <v>43</v>
      </c>
      <c r="E15" s="24"/>
      <c r="F15" s="25"/>
      <c r="G15" s="31" t="s">
        <v>44</v>
      </c>
      <c r="H15" s="26" t="s">
        <v>34</v>
      </c>
      <c r="I15" s="104" t="s">
        <v>76</v>
      </c>
      <c r="J15" s="28">
        <v>150</v>
      </c>
      <c r="K15" s="28">
        <f t="shared" si="0"/>
        <v>10500</v>
      </c>
      <c r="L15" s="105">
        <f t="shared" si="1"/>
        <v>12390</v>
      </c>
      <c r="M15" s="11"/>
      <c r="N15" s="11"/>
      <c r="O15" s="13"/>
      <c r="P15" s="33" t="s">
        <v>63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1" ht="66.75" customHeight="1" x14ac:dyDescent="0.25">
      <c r="A16" s="1"/>
      <c r="B16" s="26">
        <v>10</v>
      </c>
      <c r="C16" s="22"/>
      <c r="D16" s="33" t="s">
        <v>45</v>
      </c>
      <c r="E16" s="24"/>
      <c r="F16" s="25"/>
      <c r="G16" s="31" t="s">
        <v>46</v>
      </c>
      <c r="H16" s="26" t="s">
        <v>34</v>
      </c>
      <c r="I16" s="104" t="s">
        <v>76</v>
      </c>
      <c r="J16" s="28">
        <v>100</v>
      </c>
      <c r="K16" s="28">
        <f t="shared" si="0"/>
        <v>7000</v>
      </c>
      <c r="L16" s="105">
        <f t="shared" si="1"/>
        <v>8260</v>
      </c>
      <c r="M16" s="11"/>
      <c r="N16" s="11"/>
      <c r="O16" s="13"/>
      <c r="P16" s="33" t="s">
        <v>63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48" customHeight="1" x14ac:dyDescent="0.25">
      <c r="A17" s="1"/>
      <c r="B17" s="26">
        <v>11</v>
      </c>
      <c r="C17" s="22"/>
      <c r="D17" s="33" t="s">
        <v>47</v>
      </c>
      <c r="E17" s="24"/>
      <c r="F17" s="25"/>
      <c r="G17" s="31" t="s">
        <v>48</v>
      </c>
      <c r="H17" s="26" t="s">
        <v>4</v>
      </c>
      <c r="I17" s="104" t="s">
        <v>72</v>
      </c>
      <c r="J17" s="28">
        <v>238.74999999999997</v>
      </c>
      <c r="K17" s="28">
        <f t="shared" si="0"/>
        <v>5729.9999999999991</v>
      </c>
      <c r="L17" s="105">
        <f t="shared" si="1"/>
        <v>6761.3999999999987</v>
      </c>
      <c r="M17" s="11"/>
      <c r="N17" s="11"/>
      <c r="O17" s="13"/>
      <c r="P17" s="33" t="s">
        <v>63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60" customHeight="1" x14ac:dyDescent="0.25">
      <c r="A18" s="1"/>
      <c r="B18" s="26">
        <v>12</v>
      </c>
      <c r="C18" s="22"/>
      <c r="D18" s="33" t="s">
        <v>49</v>
      </c>
      <c r="E18" s="24"/>
      <c r="F18" s="25"/>
      <c r="G18" s="31" t="s">
        <v>50</v>
      </c>
      <c r="H18" s="26" t="s">
        <v>4</v>
      </c>
      <c r="I18" s="104" t="s">
        <v>77</v>
      </c>
      <c r="J18" s="28">
        <v>2313.75</v>
      </c>
      <c r="K18" s="28">
        <f t="shared" si="0"/>
        <v>4627.5</v>
      </c>
      <c r="L18" s="105">
        <f t="shared" si="1"/>
        <v>5460.45</v>
      </c>
      <c r="M18" s="11"/>
      <c r="N18" s="11"/>
      <c r="O18" s="13"/>
      <c r="P18" s="33" t="s">
        <v>63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46.5" customHeight="1" x14ac:dyDescent="0.25">
      <c r="A19" s="1"/>
      <c r="B19" s="26">
        <v>13</v>
      </c>
      <c r="C19" s="22"/>
      <c r="D19" s="33" t="s">
        <v>51</v>
      </c>
      <c r="E19" s="24"/>
      <c r="F19" s="25"/>
      <c r="G19" s="31" t="s">
        <v>78</v>
      </c>
      <c r="H19" s="26" t="s">
        <v>52</v>
      </c>
      <c r="I19" s="104" t="s">
        <v>79</v>
      </c>
      <c r="J19" s="28">
        <v>86.515000000000001</v>
      </c>
      <c r="K19" s="28">
        <f t="shared" si="0"/>
        <v>865.15</v>
      </c>
      <c r="L19" s="105">
        <f t="shared" si="1"/>
        <v>1020.877</v>
      </c>
      <c r="M19" s="11"/>
      <c r="N19" s="11"/>
      <c r="O19" s="13"/>
      <c r="P19" s="33" t="s">
        <v>63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45.75" customHeight="1" x14ac:dyDescent="0.25">
      <c r="A20" s="1"/>
      <c r="B20" s="26">
        <v>14</v>
      </c>
      <c r="C20" s="22"/>
      <c r="D20" s="33" t="s">
        <v>53</v>
      </c>
      <c r="E20" s="24"/>
      <c r="F20" s="25"/>
      <c r="G20" s="31" t="s">
        <v>80</v>
      </c>
      <c r="H20" s="26" t="s">
        <v>4</v>
      </c>
      <c r="I20" s="104" t="s">
        <v>81</v>
      </c>
      <c r="J20" s="28">
        <v>84.25</v>
      </c>
      <c r="K20" s="28">
        <f t="shared" si="0"/>
        <v>1685</v>
      </c>
      <c r="L20" s="105">
        <f t="shared" si="1"/>
        <v>1988.3</v>
      </c>
      <c r="M20" s="11"/>
      <c r="N20" s="11"/>
      <c r="O20" s="13"/>
      <c r="P20" s="33" t="s">
        <v>63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42.75" customHeight="1" x14ac:dyDescent="0.25">
      <c r="A21" s="1"/>
      <c r="B21" s="26">
        <v>15</v>
      </c>
      <c r="C21" s="22"/>
      <c r="D21" s="33" t="s">
        <v>54</v>
      </c>
      <c r="E21" s="24"/>
      <c r="F21" s="25"/>
      <c r="G21" s="31" t="s">
        <v>82</v>
      </c>
      <c r="H21" s="26" t="s">
        <v>4</v>
      </c>
      <c r="I21" s="104" t="s">
        <v>81</v>
      </c>
      <c r="J21" s="28">
        <v>127.05</v>
      </c>
      <c r="K21" s="28">
        <f t="shared" si="0"/>
        <v>2541</v>
      </c>
      <c r="L21" s="105">
        <f t="shared" si="1"/>
        <v>2998.3799999999997</v>
      </c>
      <c r="M21" s="11"/>
      <c r="N21" s="11"/>
      <c r="O21" s="13"/>
      <c r="P21" s="33" t="s">
        <v>63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56.25" customHeight="1" x14ac:dyDescent="0.25">
      <c r="A22" s="1"/>
      <c r="B22" s="26">
        <v>16</v>
      </c>
      <c r="C22" s="22"/>
      <c r="D22" s="33" t="s">
        <v>55</v>
      </c>
      <c r="E22" s="24"/>
      <c r="F22" s="25"/>
      <c r="G22" s="34" t="s">
        <v>56</v>
      </c>
      <c r="H22" s="26" t="s">
        <v>4</v>
      </c>
      <c r="I22" s="27">
        <v>1</v>
      </c>
      <c r="J22" s="36">
        <v>106088.32000000001</v>
      </c>
      <c r="K22" s="28">
        <f t="shared" si="0"/>
        <v>106088.32000000001</v>
      </c>
      <c r="L22" s="29">
        <f t="shared" si="1"/>
        <v>125184.2176</v>
      </c>
      <c r="M22" s="11"/>
      <c r="N22" s="11"/>
      <c r="O22" s="13"/>
      <c r="P22" s="33" t="s">
        <v>63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25">
      <c r="A23" s="1"/>
      <c r="B23" s="7"/>
      <c r="C23" s="2"/>
      <c r="D23" s="2"/>
      <c r="E23" s="2"/>
      <c r="F23" s="2"/>
      <c r="G23" s="7"/>
      <c r="H23" s="7"/>
      <c r="I23" s="9"/>
      <c r="J23" s="8"/>
      <c r="K23" s="37" t="s">
        <v>57</v>
      </c>
      <c r="L23" s="37">
        <f>SUM(L7:L22)</f>
        <v>1826049.7168000001</v>
      </c>
      <c r="M23" s="8"/>
      <c r="N23" s="37" t="s">
        <v>58</v>
      </c>
      <c r="O23" s="39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25">
      <c r="A24" s="1"/>
      <c r="B24" s="7"/>
      <c r="C24" s="2"/>
      <c r="D24" s="2"/>
      <c r="E24" s="2"/>
      <c r="F24" s="2"/>
      <c r="G24" s="7"/>
      <c r="H24" s="7"/>
      <c r="I24" s="7"/>
      <c r="J24" s="19"/>
      <c r="K24" s="19" t="s">
        <v>10</v>
      </c>
      <c r="L24" s="38">
        <f>L23*18/118</f>
        <v>278549.95680000004</v>
      </c>
      <c r="M24" s="20"/>
      <c r="N24" s="20" t="s">
        <v>10</v>
      </c>
      <c r="O24" s="39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25">
      <c r="A25" s="1"/>
      <c r="B25" s="64" t="s">
        <v>24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25">
      <c r="A26" s="1"/>
      <c r="B26" s="62" t="s">
        <v>23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29.25" customHeight="1" x14ac:dyDescent="0.25">
      <c r="A27" s="1"/>
      <c r="B27" s="82" t="s">
        <v>5</v>
      </c>
      <c r="C27" s="82"/>
      <c r="D27" s="107" t="s">
        <v>84</v>
      </c>
      <c r="E27" s="83"/>
      <c r="F27" s="84"/>
      <c r="G27" s="84"/>
      <c r="H27" s="84"/>
      <c r="I27" s="84"/>
      <c r="J27" s="84"/>
      <c r="K27" s="84"/>
      <c r="L27" s="84"/>
      <c r="M27" s="84"/>
      <c r="N27" s="84"/>
      <c r="O27" s="8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33" customHeight="1" x14ac:dyDescent="0.25">
      <c r="A28" s="1"/>
      <c r="B28" s="96" t="s">
        <v>12</v>
      </c>
      <c r="C28" s="82"/>
      <c r="D28" s="107" t="s">
        <v>85</v>
      </c>
      <c r="E28" s="97"/>
      <c r="F28" s="98"/>
      <c r="G28" s="98"/>
      <c r="H28" s="98"/>
      <c r="I28" s="98"/>
      <c r="J28" s="98"/>
      <c r="K28" s="98"/>
      <c r="L28" s="98"/>
      <c r="M28" s="98"/>
      <c r="N28" s="98"/>
      <c r="O28" s="99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x14ac:dyDescent="0.25">
      <c r="A29" s="1"/>
      <c r="B29" s="63" t="s">
        <v>6</v>
      </c>
      <c r="C29" s="63"/>
      <c r="D29" s="108" t="s">
        <v>86</v>
      </c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7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</row>
    <row r="30" spans="1:30" ht="22.5" customHeight="1" x14ac:dyDescent="0.25">
      <c r="A30" s="1"/>
      <c r="B30" s="90" t="s">
        <v>7</v>
      </c>
      <c r="C30" s="91"/>
      <c r="D30" s="41" t="s">
        <v>59</v>
      </c>
      <c r="E30" s="42"/>
      <c r="F30" s="43"/>
      <c r="G30" s="43"/>
      <c r="H30" s="43"/>
      <c r="I30" s="43"/>
      <c r="J30" s="43"/>
      <c r="K30" s="43"/>
      <c r="L30" s="43"/>
      <c r="M30" s="43"/>
      <c r="N30" s="43"/>
      <c r="O30" s="44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25">
      <c r="A31" s="1"/>
      <c r="B31" s="92"/>
      <c r="C31" s="93"/>
      <c r="D31" s="45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7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</row>
    <row r="32" spans="1:30" s="10" customFormat="1" ht="15" customHeight="1" x14ac:dyDescent="0.25">
      <c r="B32" s="92"/>
      <c r="C32" s="93"/>
      <c r="D32" s="45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</row>
    <row r="33" spans="1:30" s="10" customFormat="1" ht="15" customHeight="1" x14ac:dyDescent="0.25">
      <c r="B33" s="92"/>
      <c r="C33" s="93"/>
      <c r="D33" s="45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7"/>
    </row>
    <row r="34" spans="1:30" ht="15" customHeight="1" x14ac:dyDescent="0.25">
      <c r="A34" s="1"/>
      <c r="B34" s="94"/>
      <c r="C34" s="95"/>
      <c r="D34" s="48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0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33.75" customHeight="1" x14ac:dyDescent="0.25">
      <c r="A35" s="1"/>
      <c r="B35" s="82" t="s">
        <v>8</v>
      </c>
      <c r="C35" s="82"/>
      <c r="D35" s="108" t="s">
        <v>87</v>
      </c>
      <c r="E35" s="109"/>
      <c r="F35" s="84"/>
      <c r="G35" s="84"/>
      <c r="H35" s="84"/>
      <c r="I35" s="84"/>
      <c r="J35" s="84"/>
      <c r="K35" s="84"/>
      <c r="L35" s="84"/>
      <c r="M35" s="84"/>
      <c r="N35" s="84"/>
      <c r="O35" s="8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25">
      <c r="A36" s="1"/>
      <c r="B36" s="103" t="s">
        <v>11</v>
      </c>
      <c r="C36" s="89"/>
      <c r="D36" s="110" t="s">
        <v>88</v>
      </c>
      <c r="E36" s="102"/>
      <c r="F36" s="88"/>
      <c r="G36" s="88"/>
      <c r="H36" s="88"/>
      <c r="I36" s="88"/>
      <c r="J36" s="88"/>
      <c r="K36" s="88"/>
      <c r="L36" s="88"/>
      <c r="M36" s="88"/>
      <c r="N36" s="88"/>
      <c r="O36" s="89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x14ac:dyDescent="0.25">
      <c r="A37" s="1"/>
      <c r="B37" s="63" t="s">
        <v>9</v>
      </c>
      <c r="C37" s="63"/>
      <c r="D37" s="100" t="s">
        <v>60</v>
      </c>
      <c r="E37" s="101"/>
      <c r="F37" s="88"/>
      <c r="G37" s="88"/>
      <c r="H37" s="88"/>
      <c r="I37" s="88"/>
      <c r="J37" s="88"/>
      <c r="K37" s="88"/>
      <c r="L37" s="88"/>
      <c r="M37" s="88"/>
      <c r="N37" s="88"/>
      <c r="O37" s="89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33" customHeight="1" x14ac:dyDescent="0.25">
      <c r="A38" s="1"/>
      <c r="B38" s="96" t="s">
        <v>13</v>
      </c>
      <c r="C38" s="82"/>
      <c r="D38" s="100" t="s">
        <v>60</v>
      </c>
      <c r="E38" s="101"/>
      <c r="F38" s="88"/>
      <c r="G38" s="88"/>
      <c r="H38" s="88"/>
      <c r="I38" s="88"/>
      <c r="J38" s="88"/>
      <c r="K38" s="88"/>
      <c r="L38" s="88"/>
      <c r="M38" s="88"/>
      <c r="N38" s="88"/>
      <c r="O38" s="89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5">
      <c r="A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70.5" customHeight="1" x14ac:dyDescent="0.25">
      <c r="A41" s="1"/>
      <c r="C41" s="46" t="s">
        <v>62</v>
      </c>
      <c r="D41" s="46"/>
      <c r="E41" s="46"/>
      <c r="F41" s="46"/>
      <c r="G41" s="46"/>
      <c r="H41" s="46"/>
      <c r="I41" s="46"/>
      <c r="J41" s="46"/>
      <c r="K41" s="40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4" spans="1:30" ht="108" customHeight="1" x14ac:dyDescent="0.25">
      <c r="C44" s="80" t="s">
        <v>61</v>
      </c>
      <c r="D44" s="80"/>
      <c r="E44" s="80"/>
      <c r="F44" s="80"/>
      <c r="G44" s="80"/>
      <c r="H44" s="81"/>
      <c r="I44" s="81"/>
      <c r="J44" s="81"/>
      <c r="K44" s="81"/>
      <c r="L44" s="81"/>
    </row>
  </sheetData>
  <mergeCells count="36">
    <mergeCell ref="C44:L44"/>
    <mergeCell ref="C41:J41"/>
    <mergeCell ref="B35:C35"/>
    <mergeCell ref="D27:O27"/>
    <mergeCell ref="D29:O29"/>
    <mergeCell ref="D35:O35"/>
    <mergeCell ref="B30:C34"/>
    <mergeCell ref="B28:C28"/>
    <mergeCell ref="D28:O28"/>
    <mergeCell ref="B27:C27"/>
    <mergeCell ref="D37:O37"/>
    <mergeCell ref="D36:O36"/>
    <mergeCell ref="B37:C37"/>
    <mergeCell ref="D38:O38"/>
    <mergeCell ref="B38:C38"/>
    <mergeCell ref="B36:C36"/>
    <mergeCell ref="B1:O1"/>
    <mergeCell ref="B2:O2"/>
    <mergeCell ref="B4:B5"/>
    <mergeCell ref="D4:D5"/>
    <mergeCell ref="L4:L5"/>
    <mergeCell ref="E4:E5"/>
    <mergeCell ref="D3:K3"/>
    <mergeCell ref="F4:F5"/>
    <mergeCell ref="C4:C5"/>
    <mergeCell ref="I4:I5"/>
    <mergeCell ref="D30:O34"/>
    <mergeCell ref="P4:P5"/>
    <mergeCell ref="G4:G5"/>
    <mergeCell ref="H4:H5"/>
    <mergeCell ref="K4:K5"/>
    <mergeCell ref="J4:J5"/>
    <mergeCell ref="M4:O4"/>
    <mergeCell ref="B26:O26"/>
    <mergeCell ref="B25:O25"/>
    <mergeCell ref="B29:C29"/>
  </mergeCells>
  <pageMargins left="0.23622047244094491" right="0.23622047244094491" top="0.74803149606299213" bottom="0.35433070866141736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2017-08-02T12:13:09Z</dcterms:modified>
</cp:coreProperties>
</file>